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195"/>
  </bookViews>
  <sheets>
    <sheet name="Верная" sheetId="5" r:id="rId1"/>
  </sheets>
  <definedNames>
    <definedName name="_xlnm.Print_Area" localSheetId="0">Верная!$B$1:$H$57</definedName>
  </definedNames>
  <calcPr calcId="124519" refMode="R1C1"/>
</workbook>
</file>

<file path=xl/calcChain.xml><?xml version="1.0" encoding="utf-8"?>
<calcChain xmlns="http://schemas.openxmlformats.org/spreadsheetml/2006/main">
  <c r="D17" i="5"/>
  <c r="H54" l="1"/>
  <c r="H13"/>
  <c r="H12"/>
  <c r="H11"/>
  <c r="F56" l="1"/>
  <c r="G54"/>
  <c r="F54"/>
  <c r="H41"/>
  <c r="G41"/>
  <c r="F41"/>
  <c r="H24"/>
  <c r="H23"/>
  <c r="H10"/>
  <c r="H17" l="1"/>
  <c r="E5"/>
  <c r="G26" l="1"/>
  <c r="G28" s="1"/>
  <c r="G56" s="1"/>
  <c r="F26"/>
  <c r="H30" l="1"/>
  <c r="H27"/>
  <c r="H25"/>
  <c r="H22"/>
  <c r="H21"/>
  <c r="H26" l="1"/>
  <c r="F28"/>
  <c r="H28" s="1"/>
  <c r="H56" s="1"/>
</calcChain>
</file>

<file path=xl/sharedStrings.xml><?xml version="1.0" encoding="utf-8"?>
<sst xmlns="http://schemas.openxmlformats.org/spreadsheetml/2006/main" count="65" uniqueCount="65">
  <si>
    <r>
      <rPr>
        <sz val="14"/>
        <color theme="1"/>
        <rFont val="Calibri"/>
        <family val="2"/>
        <charset val="204"/>
        <scheme val="minor"/>
      </rPr>
      <t xml:space="preserve">Р/счет </t>
    </r>
    <r>
      <rPr>
        <b/>
        <sz val="14"/>
        <color theme="1"/>
        <rFont val="Calibri"/>
        <family val="2"/>
        <charset val="204"/>
        <scheme val="minor"/>
      </rPr>
      <t xml:space="preserve">: </t>
    </r>
  </si>
  <si>
    <t>Эл.энергия садоводов:</t>
  </si>
  <si>
    <t>ИТОГО приход</t>
  </si>
  <si>
    <t>1.1.Заработная плата сотрудников с НДФЛ:</t>
  </si>
  <si>
    <t>Заработная плата</t>
  </si>
  <si>
    <t>начисление</t>
  </si>
  <si>
    <t>месяцы</t>
  </si>
  <si>
    <t>итого</t>
  </si>
  <si>
    <t>фактически</t>
  </si>
  <si>
    <t>(+)   Экономия   (-) перерасход</t>
  </si>
  <si>
    <t>Председатель</t>
  </si>
  <si>
    <t>Слесарь-разнорабочий</t>
  </si>
  <si>
    <t>ИТОГО ФОТ с НДФЛ, без начислений налогов</t>
  </si>
  <si>
    <t>Взносы на ФОТ 30,2% (27,1% ГПХ)</t>
  </si>
  <si>
    <t>ИТОГО по разделу</t>
  </si>
  <si>
    <t>1.2.Налоги (по упрощенной системе налогообложения):</t>
  </si>
  <si>
    <t>Налоги (земельный, водный, УСН)</t>
  </si>
  <si>
    <t>1.3.Организационные расходы:</t>
  </si>
  <si>
    <t>Услуги связи: (телефон, интернет, 1С)</t>
  </si>
  <si>
    <t>Транспортные расходы  с апреля по декабрь (бензин из расчету 10 л/100 км, такси)</t>
  </si>
  <si>
    <t>Канцтовары: Бумага, пищущие принадлежности, заправка картриджа для принтера, мелкие канцтовары (кнопки, скрепки, папки)</t>
  </si>
  <si>
    <t>Закупка расходных материалов, хозяйственного инвентаря и инструментов.</t>
  </si>
  <si>
    <t xml:space="preserve">Обслуживание расчетного счета в Банке "Левобережный". </t>
  </si>
  <si>
    <t>Почтовые расходы (уведомления должникам, отчеты)</t>
  </si>
  <si>
    <t>Юридическое сопровождение и Инициативный аудит</t>
  </si>
  <si>
    <t>Организация общих собраний, праздников в СТСН "Ласточка"</t>
  </si>
  <si>
    <t>ИТОГО</t>
  </si>
  <si>
    <t>Содержание имущества, хозяйственная деятельность.</t>
  </si>
  <si>
    <t>Очистка снега в зимний период  до центральных ворот и на основном проезде 4-12 ул</t>
  </si>
  <si>
    <t>Содержание и ремонт летнего водопровода</t>
  </si>
  <si>
    <t>Благоустройство территории</t>
  </si>
  <si>
    <t>Оплата аренды земельного участка НСТ "Рассвет" за ТП 3907</t>
  </si>
  <si>
    <t>Обслуживание видеонаблюдения и дополнительные камеры</t>
  </si>
  <si>
    <t xml:space="preserve">Содержание и ремонт подъездных дорог и внутренних проездов в СТСН </t>
  </si>
  <si>
    <t>ВСЕГО РАСХОДОВ по членским взносам</t>
  </si>
  <si>
    <t>Бухгалтерсое сопровождение</t>
  </si>
  <si>
    <t>Члены правления</t>
  </si>
  <si>
    <t xml:space="preserve">Вывоз ТБО по договору Экология Новосибирск №__ от 22,02,2019 г. Цена 1 куб. м. 480 руб. </t>
  </si>
  <si>
    <t>Сальдо на 01.01.2025 :</t>
  </si>
  <si>
    <t>Обслуживание ЛЭП в летний сезон, аварийные работы.</t>
  </si>
  <si>
    <t>подотчет председателя</t>
  </si>
  <si>
    <t>Новотелеком</t>
  </si>
  <si>
    <t xml:space="preserve">Оплата Энергосбыт </t>
  </si>
  <si>
    <t>расходы целевой</t>
  </si>
  <si>
    <t>расходы Новотелеком</t>
  </si>
  <si>
    <t>Остаток</t>
  </si>
  <si>
    <t>Итого остаток</t>
  </si>
  <si>
    <t>Расходы ч/вз по смете</t>
  </si>
  <si>
    <t>01января 2025</t>
  </si>
  <si>
    <t>отчет по приходно-расходной смете СТСН "Ласточка"на период с 1 января 2025 по 31 декабря 2025 г.</t>
  </si>
  <si>
    <t>Приобретение и установка шлагбаума 2ул.</t>
  </si>
  <si>
    <t>Членские взносы  2025</t>
  </si>
  <si>
    <t xml:space="preserve">Целевой взнос 2025 г </t>
  </si>
  <si>
    <t>Пилар Вышка</t>
  </si>
  <si>
    <t>Ремонт заборов, содержание шлагбаумов</t>
  </si>
  <si>
    <t>Компенсация за неиспользованный отпуск председателя</t>
  </si>
  <si>
    <t>Компенсация за неиспользованный отпуск сезонного рабочего</t>
  </si>
  <si>
    <t>Расход с 01,01,2025 по 31,12,2025</t>
  </si>
  <si>
    <t>Приход с 01,01,25 по 31,12,25</t>
  </si>
  <si>
    <t>Остаток с 2024 г</t>
  </si>
  <si>
    <r>
      <t xml:space="preserve"> Электроэнергия (общая)  </t>
    </r>
    <r>
      <rPr>
        <i/>
        <sz val="10"/>
        <color theme="1"/>
        <rFont val="Calibri"/>
        <family val="2"/>
        <charset val="204"/>
        <scheme val="minor"/>
      </rPr>
      <t xml:space="preserve">(Бремя содержания общего имущества Ст. 210 ГК РФ) Расчет производился с учетом установленных тарифов на электроснбжение от 01,01,2025 г </t>
    </r>
  </si>
  <si>
    <t>расходы Пилар вышка</t>
  </si>
  <si>
    <t>Расходы Пилар возм</t>
  </si>
  <si>
    <t>Пилар Вышка (возмещение ущерба)</t>
  </si>
  <si>
    <t xml:space="preserve">Утверждена на общем собрании членов СТСН "Ласточка" от 21    февраля 2026 г. Приложение №1 к протоколу общего собрания </t>
  </si>
</sst>
</file>

<file path=xl/styles.xml><?xml version="1.0" encoding="utf-8"?>
<styleSheet xmlns="http://schemas.openxmlformats.org/spreadsheetml/2006/main">
  <numFmts count="3">
    <numFmt numFmtId="164" formatCode="#\ ##0"/>
    <numFmt numFmtId="165" formatCode="#\ ##0.00"/>
    <numFmt numFmtId="166" formatCode="#\ ##0&quot;р.&quot;"/>
  </numFmts>
  <fonts count="2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Fill="1" applyBorder="1" applyAlignment="1">
      <alignment vertical="center"/>
    </xf>
    <xf numFmtId="0" fontId="11" fillId="0" borderId="0" xfId="0" applyFont="1"/>
    <xf numFmtId="0" fontId="14" fillId="0" borderId="0" xfId="0" applyFont="1" applyAlignment="1"/>
    <xf numFmtId="0" fontId="11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0" fillId="0" borderId="4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18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8" fillId="2" borderId="6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16" fillId="0" borderId="0" xfId="0" applyFont="1"/>
    <xf numFmtId="0" fontId="3" fillId="0" borderId="0" xfId="0" applyFont="1"/>
    <xf numFmtId="0" fontId="0" fillId="3" borderId="0" xfId="0" applyFill="1"/>
    <xf numFmtId="0" fontId="4" fillId="0" borderId="2" xfId="0" applyFont="1" applyFill="1" applyBorder="1" applyAlignment="1">
      <alignment vertical="center" wrapText="1"/>
    </xf>
    <xf numFmtId="165" fontId="0" fillId="0" borderId="1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2" fontId="15" fillId="0" borderId="1" xfId="0" applyNumberFormat="1" applyFont="1" applyBorder="1"/>
    <xf numFmtId="0" fontId="15" fillId="0" borderId="1" xfId="0" applyFont="1" applyFill="1" applyBorder="1"/>
    <xf numFmtId="2" fontId="9" fillId="0" borderId="1" xfId="0" applyNumberFormat="1" applyFont="1" applyBorder="1"/>
    <xf numFmtId="0" fontId="7" fillId="0" borderId="1" xfId="0" applyFont="1" applyBorder="1" applyAlignment="1"/>
    <xf numFmtId="0" fontId="11" fillId="0" borderId="1" xfId="0" applyFont="1" applyBorder="1"/>
    <xf numFmtId="0" fontId="12" fillId="0" borderId="1" xfId="0" applyFont="1" applyBorder="1"/>
    <xf numFmtId="2" fontId="13" fillId="0" borderId="1" xfId="0" applyNumberFormat="1" applyFont="1" applyFill="1" applyBorder="1"/>
    <xf numFmtId="0" fontId="14" fillId="0" borderId="1" xfId="0" applyFont="1" applyBorder="1" applyAlignment="1"/>
    <xf numFmtId="2" fontId="7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66" fontId="0" fillId="2" borderId="11" xfId="0" applyNumberForma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165" fontId="15" fillId="2" borderId="14" xfId="0" applyNumberFormat="1" applyFont="1" applyFill="1" applyBorder="1" applyAlignment="1">
      <alignment vertical="center"/>
    </xf>
    <xf numFmtId="165" fontId="0" fillId="2" borderId="10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2" fontId="16" fillId="0" borderId="0" xfId="0" applyNumberFormat="1" applyFont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16" fillId="0" borderId="0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vertical="center"/>
    </xf>
    <xf numFmtId="2" fontId="7" fillId="0" borderId="6" xfId="0" applyNumberFormat="1" applyFont="1" applyFill="1" applyBorder="1" applyAlignment="1">
      <alignment vertical="center"/>
    </xf>
    <xf numFmtId="2" fontId="16" fillId="0" borderId="6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2" fontId="0" fillId="2" borderId="2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2" fontId="15" fillId="2" borderId="13" xfId="0" applyNumberFormat="1" applyFont="1" applyFill="1" applyBorder="1" applyAlignment="1">
      <alignment horizontal="right" vertical="center"/>
    </xf>
    <xf numFmtId="2" fontId="15" fillId="2" borderId="14" xfId="0" applyNumberFormat="1" applyFont="1" applyFill="1" applyBorder="1" applyAlignment="1">
      <alignment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6" fillId="2" borderId="14" xfId="0" applyNumberFormat="1" applyFont="1" applyFill="1" applyBorder="1" applyAlignment="1">
      <alignment horizontal="center" vertical="center"/>
    </xf>
    <xf numFmtId="2" fontId="16" fillId="2" borderId="15" xfId="0" applyNumberFormat="1" applyFont="1" applyFill="1" applyBorder="1" applyAlignment="1">
      <alignment horizontal="center" vertical="center"/>
    </xf>
    <xf numFmtId="2" fontId="16" fillId="2" borderId="10" xfId="0" applyNumberFormat="1" applyFon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vertical="center"/>
    </xf>
    <xf numFmtId="2" fontId="0" fillId="2" borderId="14" xfId="0" applyNumberFormat="1" applyFill="1" applyBorder="1" applyAlignment="1">
      <alignment vertical="center"/>
    </xf>
    <xf numFmtId="166" fontId="0" fillId="2" borderId="10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" fontId="20" fillId="2" borderId="14" xfId="0" applyNumberFormat="1" applyFont="1" applyFill="1" applyBorder="1" applyAlignment="1">
      <alignment horizontal="center" vertical="center"/>
    </xf>
    <xf numFmtId="1" fontId="21" fillId="2" borderId="14" xfId="0" applyNumberFormat="1" applyFont="1" applyFill="1" applyBorder="1" applyAlignment="1">
      <alignment horizontal="center" vertical="center"/>
    </xf>
    <xf numFmtId="1" fontId="21" fillId="2" borderId="15" xfId="0" applyNumberFormat="1" applyFont="1" applyFill="1" applyBorder="1" applyAlignment="1">
      <alignment horizontal="center" vertical="center"/>
    </xf>
    <xf numFmtId="2" fontId="21" fillId="0" borderId="21" xfId="0" applyNumberFormat="1" applyFont="1" applyBorder="1" applyAlignment="1">
      <alignment vertical="center"/>
    </xf>
    <xf numFmtId="2" fontId="20" fillId="0" borderId="21" xfId="0" applyNumberFormat="1" applyFont="1" applyFill="1" applyBorder="1" applyAlignment="1">
      <alignment vertical="center"/>
    </xf>
    <xf numFmtId="2" fontId="21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2" borderId="8" xfId="0" applyNumberFormat="1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view="pageBreakPreview" topLeftCell="B1" workbookViewId="0">
      <selection activeCell="H44" sqref="H44"/>
    </sheetView>
  </sheetViews>
  <sheetFormatPr defaultColWidth="9.140625" defaultRowHeight="15"/>
  <cols>
    <col min="1" max="1" width="9.140625" hidden="1" customWidth="1"/>
    <col min="2" max="2" width="9.140625" style="1" customWidth="1"/>
    <col min="3" max="3" width="46.28515625" customWidth="1"/>
    <col min="4" max="4" width="17.28515625" customWidth="1"/>
    <col min="5" max="5" width="11.85546875" customWidth="1"/>
    <col min="6" max="6" width="19.85546875" customWidth="1"/>
    <col min="7" max="7" width="14.7109375" customWidth="1"/>
    <col min="8" max="8" width="21" customWidth="1"/>
    <col min="11" max="11" width="9.5703125" bestFit="1" customWidth="1"/>
  </cols>
  <sheetData>
    <row r="1" spans="2:17" ht="4.5" customHeight="1"/>
    <row r="2" spans="2:17" ht="24.75" customHeight="1">
      <c r="D2" s="109" t="s">
        <v>64</v>
      </c>
      <c r="E2" s="109"/>
      <c r="F2" s="109"/>
      <c r="G2" s="109"/>
      <c r="H2" s="109"/>
      <c r="I2" s="2"/>
    </row>
    <row r="3" spans="2:17" ht="18" customHeight="1">
      <c r="C3" s="3" t="s">
        <v>49</v>
      </c>
      <c r="D3" s="3"/>
      <c r="E3" s="3" t="s">
        <v>48</v>
      </c>
      <c r="F3" s="3"/>
      <c r="G3" s="4"/>
      <c r="H3" s="4"/>
      <c r="K3" s="29"/>
    </row>
    <row r="4" spans="2:17" ht="15" customHeight="1" thickBot="1">
      <c r="C4" s="4"/>
      <c r="D4" s="4"/>
      <c r="E4" s="4"/>
      <c r="F4" s="4"/>
      <c r="G4" s="5"/>
      <c r="H4" s="5"/>
      <c r="K4" s="29"/>
    </row>
    <row r="5" spans="2:17" ht="19.5" thickBot="1">
      <c r="B5" s="6"/>
      <c r="C5" s="7" t="s">
        <v>38</v>
      </c>
      <c r="E5" s="24">
        <f>E7+E6</f>
        <v>537699.87</v>
      </c>
      <c r="F5" s="8"/>
      <c r="G5" s="8"/>
      <c r="H5" s="8"/>
      <c r="J5" s="30"/>
      <c r="K5" s="29"/>
      <c r="P5" s="29"/>
    </row>
    <row r="6" spans="2:17" ht="19.5" thickBot="1">
      <c r="B6" s="6"/>
      <c r="C6" s="9" t="s">
        <v>0</v>
      </c>
      <c r="E6" s="24">
        <v>534911.87</v>
      </c>
      <c r="F6" s="8"/>
      <c r="G6" s="8"/>
      <c r="H6" s="8"/>
      <c r="J6" s="30"/>
      <c r="K6" s="29"/>
      <c r="O6" s="29"/>
      <c r="Q6" s="25"/>
    </row>
    <row r="7" spans="2:17" ht="19.5" thickBot="1">
      <c r="B7" s="6"/>
      <c r="C7" s="9" t="s">
        <v>40</v>
      </c>
      <c r="E7" s="26">
        <v>2788</v>
      </c>
      <c r="F7" s="8"/>
      <c r="G7" s="8"/>
      <c r="H7" s="8"/>
      <c r="J7" s="30"/>
      <c r="K7" s="29"/>
      <c r="O7" s="29"/>
    </row>
    <row r="8" spans="2:17" ht="12" customHeight="1">
      <c r="B8" s="6"/>
      <c r="D8" s="9"/>
      <c r="F8" s="8"/>
      <c r="G8" s="8"/>
      <c r="H8" s="8"/>
      <c r="J8" s="30"/>
      <c r="K8" s="29"/>
    </row>
    <row r="9" spans="2:17" ht="18.75">
      <c r="B9" s="6"/>
      <c r="C9" s="45" t="s">
        <v>58</v>
      </c>
      <c r="D9" s="46"/>
      <c r="F9" s="105" t="s">
        <v>57</v>
      </c>
      <c r="G9" s="105"/>
      <c r="H9" s="51" t="s">
        <v>45</v>
      </c>
      <c r="J9" s="30"/>
      <c r="K9" s="29"/>
      <c r="O9" s="29"/>
    </row>
    <row r="10" spans="2:17" ht="18.75">
      <c r="B10" s="6"/>
      <c r="C10" s="47" t="s">
        <v>1</v>
      </c>
      <c r="D10" s="48">
        <v>2058474.62</v>
      </c>
      <c r="E10" s="8"/>
      <c r="F10" s="41" t="s">
        <v>42</v>
      </c>
      <c r="G10" s="65">
        <v>2339000</v>
      </c>
      <c r="H10" s="42">
        <f>D10-G10</f>
        <v>-280525.37999999989</v>
      </c>
      <c r="K10" s="29"/>
    </row>
    <row r="11" spans="2:17" ht="18.75">
      <c r="B11" s="6"/>
      <c r="C11" s="47" t="s">
        <v>51</v>
      </c>
      <c r="D11" s="48">
        <v>2814094.75</v>
      </c>
      <c r="E11" s="39"/>
      <c r="F11" s="41" t="s">
        <v>47</v>
      </c>
      <c r="G11" s="65">
        <v>3135125.82</v>
      </c>
      <c r="H11" s="42">
        <f>D11-G11</f>
        <v>-321031.06999999983</v>
      </c>
      <c r="J11" s="30"/>
      <c r="K11" s="29"/>
    </row>
    <row r="12" spans="2:17" ht="18.75">
      <c r="B12" s="6"/>
      <c r="C12" s="47" t="s">
        <v>52</v>
      </c>
      <c r="D12" s="48">
        <v>16840</v>
      </c>
      <c r="E12" s="39"/>
      <c r="F12" s="41" t="s">
        <v>43</v>
      </c>
      <c r="G12" s="65">
        <v>0</v>
      </c>
      <c r="H12" s="42">
        <f>D12-G12</f>
        <v>16840</v>
      </c>
      <c r="J12" s="28"/>
      <c r="K12" s="25"/>
    </row>
    <row r="13" spans="2:17" ht="18.75">
      <c r="B13" s="6"/>
      <c r="C13" s="47" t="s">
        <v>41</v>
      </c>
      <c r="D13" s="48">
        <v>19289.919999999998</v>
      </c>
      <c r="E13" s="39"/>
      <c r="F13" s="41" t="s">
        <v>44</v>
      </c>
      <c r="G13" s="65">
        <v>0</v>
      </c>
      <c r="H13" s="42">
        <f>D13-G13</f>
        <v>19289.919999999998</v>
      </c>
    </row>
    <row r="14" spans="2:17" ht="18.75">
      <c r="B14" s="6"/>
      <c r="C14" s="47" t="s">
        <v>53</v>
      </c>
      <c r="D14" s="48">
        <v>240240</v>
      </c>
      <c r="E14" s="8"/>
      <c r="F14" s="41" t="s">
        <v>61</v>
      </c>
      <c r="G14" s="65">
        <v>0</v>
      </c>
      <c r="H14" s="42">
        <v>240240</v>
      </c>
    </row>
    <row r="15" spans="2:17" ht="18.75">
      <c r="B15" s="6"/>
      <c r="C15" s="47" t="s">
        <v>63</v>
      </c>
      <c r="D15" s="48">
        <v>179670</v>
      </c>
      <c r="E15" s="8"/>
      <c r="F15" s="41" t="s">
        <v>62</v>
      </c>
      <c r="G15" s="65"/>
      <c r="H15" s="42">
        <v>179670</v>
      </c>
    </row>
    <row r="16" spans="2:17" ht="18.75">
      <c r="B16" s="6"/>
      <c r="C16" s="47"/>
      <c r="D16" s="48"/>
      <c r="E16" s="8"/>
      <c r="F16" s="41" t="s">
        <v>59</v>
      </c>
      <c r="G16" s="41"/>
      <c r="H16" s="43">
        <v>683216.4</v>
      </c>
    </row>
    <row r="17" spans="2:14" ht="24.75" customHeight="1">
      <c r="B17" s="17"/>
      <c r="C17" s="49" t="s">
        <v>2</v>
      </c>
      <c r="D17" s="50">
        <f>SUM(D10:D16)</f>
        <v>5328609.29</v>
      </c>
      <c r="E17" s="27"/>
      <c r="F17" s="23" t="s">
        <v>46</v>
      </c>
      <c r="G17" s="23"/>
      <c r="H17" s="44">
        <f>SUM(H10:H16)</f>
        <v>537699.87000000034</v>
      </c>
      <c r="N17" s="29"/>
    </row>
    <row r="18" spans="2:14" ht="35.25" customHeight="1" thickBot="1">
      <c r="B18" s="17"/>
      <c r="C18" s="10"/>
      <c r="D18" s="40"/>
      <c r="E18" s="27"/>
      <c r="F18" s="11"/>
      <c r="G18" s="11"/>
      <c r="H18" s="25"/>
      <c r="N18" s="29"/>
    </row>
    <row r="19" spans="2:14" ht="18.75">
      <c r="B19" s="52"/>
      <c r="C19" s="110" t="s">
        <v>3</v>
      </c>
      <c r="D19" s="111"/>
      <c r="E19" s="111"/>
      <c r="F19" s="111"/>
      <c r="G19" s="54"/>
      <c r="H19" s="55"/>
    </row>
    <row r="20" spans="2:14" ht="33.75" customHeight="1">
      <c r="B20" s="56">
        <v>1</v>
      </c>
      <c r="C20" s="12" t="s">
        <v>4</v>
      </c>
      <c r="D20" s="13" t="s">
        <v>5</v>
      </c>
      <c r="E20" s="14" t="s">
        <v>6</v>
      </c>
      <c r="F20" s="14" t="s">
        <v>7</v>
      </c>
      <c r="G20" s="15" t="s">
        <v>8</v>
      </c>
      <c r="H20" s="57" t="s">
        <v>9</v>
      </c>
    </row>
    <row r="21" spans="2:14" ht="19.5" customHeight="1">
      <c r="B21" s="56">
        <v>1</v>
      </c>
      <c r="C21" s="74" t="s">
        <v>10</v>
      </c>
      <c r="D21" s="75">
        <v>40300</v>
      </c>
      <c r="E21" s="76">
        <v>12</v>
      </c>
      <c r="F21" s="76">
        <v>483600</v>
      </c>
      <c r="G21" s="76">
        <v>479424</v>
      </c>
      <c r="H21" s="77">
        <f>F21-G21</f>
        <v>4176</v>
      </c>
    </row>
    <row r="22" spans="2:14" ht="21.75" customHeight="1">
      <c r="B22" s="56">
        <v>2</v>
      </c>
      <c r="C22" s="74" t="s">
        <v>11</v>
      </c>
      <c r="D22" s="75">
        <v>7012</v>
      </c>
      <c r="E22" s="76">
        <v>6</v>
      </c>
      <c r="F22" s="76">
        <v>42072</v>
      </c>
      <c r="G22" s="76">
        <v>27135</v>
      </c>
      <c r="H22" s="77">
        <f t="shared" ref="H22:H30" si="0">F22-G22</f>
        <v>14937</v>
      </c>
    </row>
    <row r="23" spans="2:14" ht="21.75" customHeight="1" thickBot="1">
      <c r="B23" s="56">
        <v>3</v>
      </c>
      <c r="C23" s="78" t="s">
        <v>36</v>
      </c>
      <c r="D23" s="75">
        <v>15000</v>
      </c>
      <c r="E23" s="76">
        <v>12</v>
      </c>
      <c r="F23" s="76">
        <v>15000</v>
      </c>
      <c r="G23" s="79">
        <v>15000</v>
      </c>
      <c r="H23" s="77">
        <f t="shared" ref="H23:H24" si="1">F23-G23</f>
        <v>0</v>
      </c>
    </row>
    <row r="24" spans="2:14" ht="21.75" customHeight="1" thickBot="1">
      <c r="B24" s="56">
        <v>4</v>
      </c>
      <c r="C24" s="78" t="s">
        <v>55</v>
      </c>
      <c r="D24" s="75">
        <v>62166</v>
      </c>
      <c r="E24" s="76">
        <v>12</v>
      </c>
      <c r="F24" s="80">
        <v>62166</v>
      </c>
      <c r="G24" s="80">
        <v>89381</v>
      </c>
      <c r="H24" s="77">
        <f t="shared" si="1"/>
        <v>-27215</v>
      </c>
    </row>
    <row r="25" spans="2:14" ht="30.75" thickBot="1">
      <c r="B25" s="56">
        <v>5</v>
      </c>
      <c r="C25" s="74" t="s">
        <v>56</v>
      </c>
      <c r="D25" s="75">
        <v>2872</v>
      </c>
      <c r="E25" s="76">
        <v>12</v>
      </c>
      <c r="F25" s="80">
        <v>2872</v>
      </c>
      <c r="G25" s="80">
        <v>2232</v>
      </c>
      <c r="H25" s="77">
        <f t="shared" si="0"/>
        <v>640</v>
      </c>
    </row>
    <row r="26" spans="2:14" ht="15.75">
      <c r="B26" s="56"/>
      <c r="C26" s="81" t="s">
        <v>12</v>
      </c>
      <c r="D26" s="82"/>
      <c r="E26" s="82"/>
      <c r="F26" s="83">
        <f>SUM(F21:F25)</f>
        <v>605710</v>
      </c>
      <c r="G26" s="83">
        <f>SUM(G21:G25)</f>
        <v>613172</v>
      </c>
      <c r="H26" s="77">
        <f t="shared" si="0"/>
        <v>-7462</v>
      </c>
    </row>
    <row r="27" spans="2:14" ht="15.75">
      <c r="B27" s="56"/>
      <c r="C27" s="81" t="s">
        <v>13</v>
      </c>
      <c r="D27" s="82"/>
      <c r="E27" s="82"/>
      <c r="F27" s="83">
        <v>178395</v>
      </c>
      <c r="G27" s="83">
        <v>180648</v>
      </c>
      <c r="H27" s="77">
        <f t="shared" si="0"/>
        <v>-2253</v>
      </c>
    </row>
    <row r="28" spans="2:14" ht="16.5" thickBot="1">
      <c r="B28" s="53"/>
      <c r="C28" s="84" t="s">
        <v>14</v>
      </c>
      <c r="D28" s="85"/>
      <c r="E28" s="85"/>
      <c r="F28" s="86">
        <f>SUM(F26:F27)</f>
        <v>784105</v>
      </c>
      <c r="G28" s="87">
        <f>SUM(G26:G27)</f>
        <v>793820</v>
      </c>
      <c r="H28" s="88">
        <f t="shared" si="0"/>
        <v>-9715</v>
      </c>
    </row>
    <row r="29" spans="2:14" ht="16.5" customHeight="1">
      <c r="B29" s="52"/>
      <c r="C29" s="112" t="s">
        <v>15</v>
      </c>
      <c r="D29" s="113"/>
      <c r="E29" s="113"/>
      <c r="F29" s="113"/>
      <c r="G29" s="89"/>
      <c r="H29" s="90"/>
    </row>
    <row r="30" spans="2:14" ht="16.5" customHeight="1" thickBot="1">
      <c r="B30" s="53">
        <v>6</v>
      </c>
      <c r="C30" s="91" t="s">
        <v>16</v>
      </c>
      <c r="D30" s="92"/>
      <c r="E30" s="92"/>
      <c r="F30" s="87">
        <v>8879</v>
      </c>
      <c r="G30" s="86">
        <v>20980</v>
      </c>
      <c r="H30" s="88">
        <f t="shared" si="0"/>
        <v>-12101</v>
      </c>
    </row>
    <row r="31" spans="2:14" ht="18.75">
      <c r="B31" s="52"/>
      <c r="C31" s="114" t="s">
        <v>17</v>
      </c>
      <c r="D31" s="115"/>
      <c r="E31" s="115"/>
      <c r="F31" s="115"/>
      <c r="G31" s="93"/>
      <c r="H31" s="58"/>
    </row>
    <row r="32" spans="2:14">
      <c r="B32" s="56">
        <v>7</v>
      </c>
      <c r="C32" s="37" t="s">
        <v>35</v>
      </c>
      <c r="D32" s="32"/>
      <c r="E32" s="38">
        <v>12</v>
      </c>
      <c r="F32" s="94">
        <v>174000</v>
      </c>
      <c r="G32" s="94">
        <v>157430</v>
      </c>
      <c r="H32" s="95">
        <v>16570</v>
      </c>
    </row>
    <row r="33" spans="2:10">
      <c r="B33" s="56">
        <v>8</v>
      </c>
      <c r="C33" s="34" t="s">
        <v>18</v>
      </c>
      <c r="D33" s="32"/>
      <c r="E33" s="32"/>
      <c r="F33" s="94">
        <v>15200</v>
      </c>
      <c r="G33" s="96">
        <v>18437</v>
      </c>
      <c r="H33" s="95">
        <v>-3237</v>
      </c>
    </row>
    <row r="34" spans="2:10" ht="30">
      <c r="B34" s="56">
        <v>9</v>
      </c>
      <c r="C34" s="34" t="s">
        <v>19</v>
      </c>
      <c r="D34" s="32"/>
      <c r="E34" s="32">
        <v>6</v>
      </c>
      <c r="F34" s="94">
        <v>17000</v>
      </c>
      <c r="G34" s="96">
        <v>7000</v>
      </c>
      <c r="H34" s="95">
        <v>10000</v>
      </c>
    </row>
    <row r="35" spans="2:10" ht="47.25" customHeight="1">
      <c r="B35" s="56">
        <v>10</v>
      </c>
      <c r="C35" s="34" t="s">
        <v>20</v>
      </c>
      <c r="D35" s="32"/>
      <c r="E35" s="32"/>
      <c r="F35" s="94">
        <v>4280</v>
      </c>
      <c r="G35" s="96">
        <v>6337</v>
      </c>
      <c r="H35" s="95">
        <v>-2057</v>
      </c>
    </row>
    <row r="36" spans="2:10" ht="30">
      <c r="B36" s="56">
        <v>11</v>
      </c>
      <c r="C36" s="34" t="s">
        <v>21</v>
      </c>
      <c r="D36" s="32"/>
      <c r="E36" s="32"/>
      <c r="F36" s="94">
        <v>54000</v>
      </c>
      <c r="G36" s="96">
        <v>117357</v>
      </c>
      <c r="H36" s="95">
        <v>-63357</v>
      </c>
    </row>
    <row r="37" spans="2:10" ht="30">
      <c r="B37" s="56">
        <v>12</v>
      </c>
      <c r="C37" s="34" t="s">
        <v>22</v>
      </c>
      <c r="D37" s="32"/>
      <c r="E37" s="32">
        <v>12</v>
      </c>
      <c r="F37" s="94">
        <v>14000</v>
      </c>
      <c r="G37" s="96">
        <v>24000</v>
      </c>
      <c r="H37" s="95">
        <v>-10000</v>
      </c>
    </row>
    <row r="38" spans="2:10" ht="18" customHeight="1">
      <c r="B38" s="56">
        <v>13</v>
      </c>
      <c r="C38" s="33" t="s">
        <v>23</v>
      </c>
      <c r="D38" s="32"/>
      <c r="E38" s="32">
        <v>12</v>
      </c>
      <c r="F38" s="94">
        <v>2000</v>
      </c>
      <c r="G38" s="96">
        <v>1955</v>
      </c>
      <c r="H38" s="95">
        <v>45</v>
      </c>
    </row>
    <row r="39" spans="2:10" ht="32.25" customHeight="1">
      <c r="B39" s="56">
        <v>14</v>
      </c>
      <c r="C39" s="34" t="s">
        <v>24</v>
      </c>
      <c r="D39" s="32"/>
      <c r="E39" s="32"/>
      <c r="F39" s="94">
        <v>22000</v>
      </c>
      <c r="G39" s="96">
        <v>29020</v>
      </c>
      <c r="H39" s="95">
        <v>-7020</v>
      </c>
    </row>
    <row r="40" spans="2:10" ht="27.75" customHeight="1">
      <c r="B40" s="56">
        <v>15</v>
      </c>
      <c r="C40" s="34" t="s">
        <v>25</v>
      </c>
      <c r="D40" s="32"/>
      <c r="E40" s="32"/>
      <c r="F40" s="94">
        <v>22500</v>
      </c>
      <c r="G40" s="97">
        <v>20297</v>
      </c>
      <c r="H40" s="95">
        <v>2203</v>
      </c>
    </row>
    <row r="41" spans="2:10" ht="16.5" thickBot="1">
      <c r="B41" s="53"/>
      <c r="C41" s="59" t="s">
        <v>26</v>
      </c>
      <c r="D41" s="60"/>
      <c r="E41" s="60"/>
      <c r="F41" s="99">
        <f>SUM(F32:F40)</f>
        <v>324980</v>
      </c>
      <c r="G41" s="100">
        <f>SUM(G32:G40)</f>
        <v>381833</v>
      </c>
      <c r="H41" s="101">
        <f>SUM(H32:H40)</f>
        <v>-56853</v>
      </c>
    </row>
    <row r="42" spans="2:10" ht="18.75">
      <c r="B42" s="52"/>
      <c r="C42" s="116" t="s">
        <v>27</v>
      </c>
      <c r="D42" s="117"/>
      <c r="E42" s="117"/>
      <c r="F42" s="117"/>
      <c r="G42" s="61"/>
      <c r="H42" s="58"/>
    </row>
    <row r="43" spans="2:10" ht="34.5" customHeight="1">
      <c r="B43" s="56">
        <v>16</v>
      </c>
      <c r="C43" s="31" t="s">
        <v>37</v>
      </c>
      <c r="D43" s="32"/>
      <c r="E43" s="32"/>
      <c r="F43" s="76">
        <v>92800</v>
      </c>
      <c r="G43" s="98">
        <v>46073</v>
      </c>
      <c r="H43" s="77">
        <v>46727</v>
      </c>
    </row>
    <row r="44" spans="2:10" ht="54">
      <c r="B44" s="56">
        <v>17</v>
      </c>
      <c r="C44" s="73" t="s">
        <v>60</v>
      </c>
      <c r="D44" s="32"/>
      <c r="E44" s="32"/>
      <c r="F44" s="76">
        <v>288648</v>
      </c>
      <c r="G44" s="98">
        <v>214610.82</v>
      </c>
      <c r="H44" s="77">
        <v>74037.179999999993</v>
      </c>
    </row>
    <row r="45" spans="2:10">
      <c r="B45" s="56">
        <v>18</v>
      </c>
      <c r="C45" s="33" t="s">
        <v>28</v>
      </c>
      <c r="D45" s="32"/>
      <c r="E45" s="32"/>
      <c r="F45" s="76">
        <v>124000</v>
      </c>
      <c r="G45" s="98">
        <v>175833</v>
      </c>
      <c r="H45" s="77">
        <v>-51833</v>
      </c>
    </row>
    <row r="46" spans="2:10" ht="24" customHeight="1">
      <c r="B46" s="56">
        <v>19</v>
      </c>
      <c r="C46" s="33" t="s">
        <v>29</v>
      </c>
      <c r="D46" s="32"/>
      <c r="E46" s="32"/>
      <c r="F46" s="76">
        <v>84500</v>
      </c>
      <c r="G46" s="98">
        <v>52110</v>
      </c>
      <c r="H46" s="77">
        <v>32390</v>
      </c>
      <c r="J46" s="22"/>
    </row>
    <row r="47" spans="2:10" ht="20.25" customHeight="1">
      <c r="B47" s="56">
        <v>20</v>
      </c>
      <c r="C47" s="34" t="s">
        <v>30</v>
      </c>
      <c r="D47" s="32"/>
      <c r="E47" s="32"/>
      <c r="F47" s="76">
        <v>110500</v>
      </c>
      <c r="G47" s="98">
        <v>91930</v>
      </c>
      <c r="H47" s="77">
        <v>18570</v>
      </c>
    </row>
    <row r="48" spans="2:10" ht="20.25" customHeight="1">
      <c r="B48" s="56">
        <v>21</v>
      </c>
      <c r="C48" s="66" t="s">
        <v>54</v>
      </c>
      <c r="D48" s="32"/>
      <c r="E48" s="32"/>
      <c r="F48" s="76">
        <v>44000</v>
      </c>
      <c r="G48" s="98">
        <v>92400</v>
      </c>
      <c r="H48" s="77">
        <v>-48400</v>
      </c>
    </row>
    <row r="49" spans="2:8" ht="29.25" customHeight="1">
      <c r="B49" s="56">
        <v>22</v>
      </c>
      <c r="C49" s="34" t="s">
        <v>39</v>
      </c>
      <c r="D49" s="32"/>
      <c r="E49" s="32"/>
      <c r="F49" s="76">
        <v>481000</v>
      </c>
      <c r="G49" s="98">
        <v>537800</v>
      </c>
      <c r="H49" s="77">
        <v>-56800</v>
      </c>
    </row>
    <row r="50" spans="2:8" ht="29.25" customHeight="1">
      <c r="B50" s="56">
        <v>23</v>
      </c>
      <c r="C50" s="34" t="s">
        <v>31</v>
      </c>
      <c r="D50" s="32"/>
      <c r="E50" s="32"/>
      <c r="F50" s="76">
        <v>6000</v>
      </c>
      <c r="G50" s="79">
        <v>3000</v>
      </c>
      <c r="H50" s="77">
        <v>3000</v>
      </c>
    </row>
    <row r="51" spans="2:8" ht="29.25" customHeight="1">
      <c r="B51" s="56">
        <v>24</v>
      </c>
      <c r="C51" s="35" t="s">
        <v>32</v>
      </c>
      <c r="D51" s="36"/>
      <c r="E51" s="36"/>
      <c r="F51" s="98">
        <v>68700</v>
      </c>
      <c r="G51" s="79">
        <v>50237</v>
      </c>
      <c r="H51" s="77">
        <v>18463</v>
      </c>
    </row>
    <row r="52" spans="2:8" ht="32.25" customHeight="1">
      <c r="B52" s="56">
        <v>25</v>
      </c>
      <c r="C52" s="118" t="s">
        <v>33</v>
      </c>
      <c r="D52" s="119"/>
      <c r="E52" s="36"/>
      <c r="F52" s="79">
        <v>514000</v>
      </c>
      <c r="G52" s="79">
        <v>520350</v>
      </c>
      <c r="H52" s="77">
        <v>-6350</v>
      </c>
    </row>
    <row r="53" spans="2:8" ht="20.25" customHeight="1">
      <c r="B53" s="56">
        <v>26</v>
      </c>
      <c r="C53" s="34" t="s">
        <v>50</v>
      </c>
      <c r="D53" s="32"/>
      <c r="E53" s="32"/>
      <c r="F53" s="76">
        <v>150000</v>
      </c>
      <c r="G53" s="98">
        <v>154150</v>
      </c>
      <c r="H53" s="77">
        <v>-4150</v>
      </c>
    </row>
    <row r="54" spans="2:8" ht="18" customHeight="1" thickBot="1">
      <c r="B54" s="62"/>
      <c r="C54" s="63"/>
      <c r="D54" s="63"/>
      <c r="E54" s="63"/>
      <c r="F54" s="102">
        <f>SUM(F43:F53)</f>
        <v>1964148</v>
      </c>
      <c r="G54" s="103">
        <f>SUM(G43:G53)</f>
        <v>1938493.82</v>
      </c>
      <c r="H54" s="104">
        <f>SUM(H43:H53)</f>
        <v>25654.179999999993</v>
      </c>
    </row>
    <row r="55" spans="2:8" ht="18" customHeight="1" thickBot="1">
      <c r="B55" s="17"/>
      <c r="C55" s="18"/>
      <c r="D55" s="18"/>
      <c r="E55" s="18"/>
      <c r="F55" s="67"/>
      <c r="G55" s="68"/>
      <c r="H55" s="69"/>
    </row>
    <row r="56" spans="2:8" ht="18" customHeight="1" thickBot="1">
      <c r="B56" s="64"/>
      <c r="C56" s="106" t="s">
        <v>34</v>
      </c>
      <c r="D56" s="107"/>
      <c r="E56" s="108"/>
      <c r="F56" s="70">
        <f>F54+F41+F30+F28</f>
        <v>3082112</v>
      </c>
      <c r="G56" s="71">
        <f>G54+G41+G30+G28</f>
        <v>3135126.8200000003</v>
      </c>
      <c r="H56" s="72">
        <f>H54+H41+H30+H28</f>
        <v>-53014.820000000007</v>
      </c>
    </row>
    <row r="57" spans="2:8" ht="30" customHeight="1">
      <c r="B57" s="17"/>
      <c r="C57" s="19"/>
      <c r="D57" s="20"/>
      <c r="E57" s="20"/>
      <c r="F57" s="21"/>
      <c r="G57" s="21"/>
      <c r="H57" s="16"/>
    </row>
  </sheetData>
  <mergeCells count="8">
    <mergeCell ref="F9:G9"/>
    <mergeCell ref="C56:E56"/>
    <mergeCell ref="D2:H2"/>
    <mergeCell ref="C19:F19"/>
    <mergeCell ref="C29:F29"/>
    <mergeCell ref="C31:F31"/>
    <mergeCell ref="C42:F42"/>
    <mergeCell ref="C52:D52"/>
  </mergeCells>
  <pageMargins left="0.70866141732283472" right="0.70866141732283472" top="0.35433070866141736" bottom="0.35433070866141736" header="0.31496062992125984" footer="0.15748031496062992"/>
  <pageSetup paperSize="8" scale="90" orientation="portrait" horizontalDpi="180" verticalDpi="180" r:id="rId1"/>
  <rowBreaks count="2" manualBreakCount="2">
    <brk id="57" max="16383" man="1"/>
    <brk id="75" max="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Верная</vt:lpstr>
      <vt:lpstr>Верная!Область_печати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cntla</dc:creator>
  <cp:lastModifiedBy>Home</cp:lastModifiedBy>
  <cp:lastPrinted>2025-01-25T06:40:33Z</cp:lastPrinted>
  <dcterms:created xsi:type="dcterms:W3CDTF">2006-09-28T05:33:00Z</dcterms:created>
  <dcterms:modified xsi:type="dcterms:W3CDTF">2026-02-10T11:50:08Z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19BC48BD774C4F25B16A964F412D9910</vt:lpwstr>
  </property>
  <property fmtid="{D5CDD505-2E9C-101B-9397-08002B2CF9AE}" pid="3" name="KSOProductBuildVer">
    <vt:lpwstr>1049-11.2.0.11440</vt:lpwstr>
  </property>
</Properties>
</file>